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UNNING_FOLDERS\DAM_EU_NEW\CALCULATORS\12BPS\"/>
    </mc:Choice>
  </mc:AlternateContent>
  <bookViews>
    <workbookView xWindow="-100" yWindow="-100" windowWidth="16660" windowHeight="9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20" i="1" l="1"/>
  <c r="I23" i="1"/>
  <c r="J26" i="1"/>
  <c r="I19" i="1" l="1"/>
  <c r="I21" i="1" s="1"/>
  <c r="J21" i="1" s="1"/>
  <c r="J18" i="1"/>
  <c r="I11" i="1"/>
  <c r="J11" i="1" s="1"/>
  <c r="I7" i="1"/>
  <c r="K2" i="1"/>
  <c r="J2" i="1" s="1"/>
  <c r="I15" i="1" s="1"/>
  <c r="J23" i="1"/>
  <c r="I9" i="1" l="1"/>
  <c r="I10" i="1" s="1"/>
  <c r="J10" i="1" s="1"/>
  <c r="I8" i="1"/>
  <c r="J8" i="1" s="1"/>
  <c r="J19" i="1"/>
  <c r="I14" i="1"/>
  <c r="J14" i="1" s="1"/>
  <c r="J15" i="1"/>
  <c r="I13" i="1"/>
  <c r="J13" i="1" s="1"/>
  <c r="J7" i="1"/>
  <c r="J9" i="1"/>
  <c r="J20" i="1"/>
  <c r="I12" i="1"/>
  <c r="J12" i="1" s="1"/>
  <c r="I24" i="1" l="1"/>
  <c r="J24" i="1"/>
  <c r="J25" i="1" s="1"/>
  <c r="J27" i="1" s="1"/>
</calcChain>
</file>

<file path=xl/comments1.xml><?xml version="1.0" encoding="utf-8"?>
<comments xmlns="http://schemas.openxmlformats.org/spreadsheetml/2006/main">
  <authors>
    <author>Author</author>
  </authors>
  <commentList>
    <comment ref="G2" authorId="0" shapeId="0">
      <text>
        <r>
          <rPr>
            <b/>
            <sz val="8"/>
            <color indexed="81"/>
            <rFont val="Tahoma"/>
          </rPr>
          <t xml:space="preserve">SELECT THE MONTH AND YEAR. From NOV-2022
to October - 2027
</t>
        </r>
      </text>
    </comment>
    <comment ref="G3" authorId="0" shapeId="0">
      <text>
        <r>
          <rPr>
            <b/>
            <sz val="8"/>
            <color indexed="81"/>
            <rFont val="Tahoma"/>
          </rPr>
          <t xml:space="preserve">Select your 
12TH BPS BASIC
</t>
        </r>
      </text>
    </comment>
  </commentList>
</comments>
</file>

<file path=xl/sharedStrings.xml><?xml version="1.0" encoding="utf-8"?>
<sst xmlns="http://schemas.openxmlformats.org/spreadsheetml/2006/main" count="46" uniqueCount="40">
  <si>
    <t>MONTH/YEAR</t>
  </si>
  <si>
    <t>DA slabs</t>
  </si>
  <si>
    <t>BASIC</t>
  </si>
  <si>
    <t>FPP</t>
  </si>
  <si>
    <t>Special Pay Duty</t>
  </si>
  <si>
    <t>HRA %</t>
  </si>
  <si>
    <t>PQP</t>
  </si>
  <si>
    <t xml:space="preserve">Permanently attached </t>
  </si>
  <si>
    <t>YES</t>
  </si>
  <si>
    <t>NOMINATED</t>
  </si>
  <si>
    <t>ELIGIBLE AMOUNT</t>
  </si>
  <si>
    <t>DEARNESS ALLOWANCE ON BASIC</t>
  </si>
  <si>
    <t>SPECIAL ALLOWANCE</t>
  </si>
  <si>
    <t>DA ON SPECIAL ALLOWANCE</t>
  </si>
  <si>
    <t>HRA</t>
  </si>
  <si>
    <t>HRA FOR SPECIAL PAY</t>
  </si>
  <si>
    <t xml:space="preserve">Special Pay   </t>
  </si>
  <si>
    <t>DA ON Special Pay</t>
  </si>
  <si>
    <t>ADHOC</t>
  </si>
  <si>
    <t>Not Eligible</t>
  </si>
  <si>
    <t>TA</t>
  </si>
  <si>
    <t>DA FOR PQP</t>
  </si>
  <si>
    <t>HRA FOR PQP</t>
  </si>
  <si>
    <t>WASHING ALLOWANCE</t>
  </si>
  <si>
    <t>DA FOR TA</t>
  </si>
  <si>
    <t>GROSS SALARY</t>
  </si>
  <si>
    <t>Per day wage</t>
  </si>
  <si>
    <t>Number of days PL at Credit/Encashment</t>
  </si>
  <si>
    <t>PL ENCASHMENT AMOUNT (11th BPs)</t>
  </si>
  <si>
    <t>KARUR VYSYA BANK EMPLOYEES' UNION</t>
  </si>
  <si>
    <t>Give input data in the yellow coloured fields</t>
  </si>
  <si>
    <t>D.Arumugam  9003097746</t>
  </si>
  <si>
    <t>NO</t>
  </si>
  <si>
    <t>NO ALLOW-0</t>
  </si>
  <si>
    <t>PL ENCASHMENT CALCULATOR (12th BPs) (Give Data in Yellow colour fields only)</t>
  </si>
  <si>
    <t>DAFTRAY-1145</t>
  </si>
  <si>
    <t>ARMED GUARD-795</t>
  </si>
  <si>
    <t>DRIVER-4825</t>
  </si>
  <si>
    <t>Modified on 02/03/2025</t>
  </si>
  <si>
    <t>DA UPDATED  upto APRIL 2025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</si>
</sst>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3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13"/>
      <color rgb="FFFF0000"/>
      <name val="Tahoma"/>
      <family val="2"/>
    </font>
    <font>
      <b/>
      <sz val="8"/>
      <color indexed="81"/>
      <name val="Tahoma"/>
    </font>
    <font>
      <sz val="10"/>
      <name val="Tahoma"/>
      <family val="2"/>
    </font>
    <font>
      <sz val="1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2" xfId="0" applyFont="1" applyFill="1" applyBorder="1"/>
    <xf numFmtId="17" fontId="2" fillId="4" borderId="3" xfId="0" applyNumberFormat="1" applyFont="1" applyFill="1" applyBorder="1" applyProtection="1">
      <protection locked="0"/>
    </xf>
    <xf numFmtId="0" fontId="2" fillId="0" borderId="4" xfId="0" applyFont="1" applyBorder="1"/>
    <xf numFmtId="0" fontId="1" fillId="0" borderId="4" xfId="0" applyFont="1" applyBorder="1"/>
    <xf numFmtId="1" fontId="3" fillId="0" borderId="3" xfId="0" applyNumberFormat="1" applyFont="1" applyBorder="1"/>
    <xf numFmtId="0" fontId="1" fillId="3" borderId="5" xfId="0" applyFont="1" applyFill="1" applyBorder="1"/>
    <xf numFmtId="1" fontId="2" fillId="4" borderId="6" xfId="0" applyNumberFormat="1" applyFont="1" applyFill="1" applyBorder="1" applyProtection="1">
      <protection locked="0"/>
    </xf>
    <xf numFmtId="0" fontId="2" fillId="0" borderId="0" xfId="0" applyFont="1"/>
    <xf numFmtId="0" fontId="1" fillId="5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2" fillId="3" borderId="8" xfId="0" applyFont="1" applyFill="1" applyBorder="1"/>
    <xf numFmtId="0" fontId="2" fillId="6" borderId="0" xfId="0" applyFont="1" applyFill="1"/>
    <xf numFmtId="0" fontId="2" fillId="5" borderId="0" xfId="0" applyFont="1" applyFill="1" applyProtection="1">
      <protection locked="0"/>
    </xf>
    <xf numFmtId="0" fontId="2" fillId="5" borderId="7" xfId="0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wrapText="1"/>
    </xf>
    <xf numFmtId="17" fontId="0" fillId="0" borderId="0" xfId="0" applyNumberFormat="1"/>
    <xf numFmtId="0" fontId="9" fillId="0" borderId="0" xfId="0" applyFont="1"/>
    <xf numFmtId="1" fontId="9" fillId="0" borderId="16" xfId="0" applyNumberFormat="1" applyFont="1" applyBorder="1" applyAlignment="1">
      <alignment horizontal="right"/>
    </xf>
    <xf numFmtId="0" fontId="10" fillId="0" borderId="0" xfId="0" applyFont="1"/>
    <xf numFmtId="1" fontId="9" fillId="0" borderId="17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wrapText="1"/>
    </xf>
    <xf numFmtId="2" fontId="2" fillId="0" borderId="9" xfId="0" applyNumberFormat="1" applyFont="1" applyBorder="1" applyAlignment="1">
      <alignment horizontal="right" wrapText="1"/>
    </xf>
    <xf numFmtId="2" fontId="2" fillId="5" borderId="9" xfId="0" applyNumberFormat="1" applyFont="1" applyFill="1" applyBorder="1" applyAlignment="1" applyProtection="1">
      <alignment wrapText="1"/>
      <protection locked="0"/>
    </xf>
    <xf numFmtId="2" fontId="2" fillId="7" borderId="9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345"/>
  <sheetViews>
    <sheetView tabSelected="1" topLeftCell="F1" zoomScale="85" zoomScaleNormal="85" workbookViewId="0">
      <selection activeCell="K12" sqref="K12"/>
    </sheetView>
  </sheetViews>
  <sheetFormatPr defaultColWidth="0" defaultRowHeight="14.5" zeroHeight="1" x14ac:dyDescent="0.35"/>
  <cols>
    <col min="1" max="3" width="9.26953125" hidden="1" customWidth="1"/>
    <col min="4" max="4" width="8.6328125" hidden="1" customWidth="1"/>
    <col min="5" max="5" width="5" hidden="1" customWidth="1"/>
    <col min="6" max="6" width="15.6328125" bestFit="1" customWidth="1"/>
    <col min="7" max="7" width="9" customWidth="1"/>
    <col min="8" max="8" width="10.26953125" bestFit="1" customWidth="1"/>
    <col min="9" max="9" width="22.08984375" bestFit="1" customWidth="1"/>
    <col min="10" max="10" width="24.453125" bestFit="1" customWidth="1"/>
    <col min="11" max="11" width="16.36328125" customWidth="1"/>
    <col min="12" max="16384" width="9.26953125" hidden="1"/>
  </cols>
  <sheetData>
    <row r="1" spans="6:11" ht="16" thickBot="1" x14ac:dyDescent="0.4">
      <c r="F1" s="31" t="s">
        <v>34</v>
      </c>
      <c r="G1" s="31"/>
      <c r="H1" s="31"/>
      <c r="I1" s="31"/>
      <c r="J1" s="31"/>
      <c r="K1" s="31"/>
    </row>
    <row r="2" spans="6:11" ht="15.5" x14ac:dyDescent="0.35">
      <c r="F2" s="1" t="s">
        <v>0</v>
      </c>
      <c r="G2" s="2">
        <v>45689</v>
      </c>
      <c r="H2" s="3" t="s">
        <v>1</v>
      </c>
      <c r="I2" s="4">
        <f>VLOOKUP(G2,$F$285:$I$344,4,0)</f>
        <v>21.2</v>
      </c>
      <c r="J2" s="5">
        <f>VALUE(K2)</f>
        <v>795</v>
      </c>
      <c r="K2" s="5" t="str">
        <f>MID(K3,SEARCH("-",K3,1)+1,4)</f>
        <v>795</v>
      </c>
    </row>
    <row r="3" spans="6:11" ht="16" thickBot="1" x14ac:dyDescent="0.4">
      <c r="F3" s="6" t="s">
        <v>2</v>
      </c>
      <c r="G3" s="7">
        <v>32610</v>
      </c>
      <c r="H3" s="8" t="s">
        <v>3</v>
      </c>
      <c r="I3" s="9">
        <v>0</v>
      </c>
      <c r="J3" s="8" t="s">
        <v>4</v>
      </c>
      <c r="K3" s="10" t="s">
        <v>36</v>
      </c>
    </row>
    <row r="4" spans="6:11" ht="15.5" x14ac:dyDescent="0.35">
      <c r="F4" s="11" t="s">
        <v>5</v>
      </c>
      <c r="G4" s="12">
        <v>10.25</v>
      </c>
      <c r="H4" s="8" t="s">
        <v>6</v>
      </c>
      <c r="I4" s="13">
        <v>0</v>
      </c>
      <c r="J4" s="8" t="s">
        <v>7</v>
      </c>
      <c r="K4" s="14" t="s">
        <v>8</v>
      </c>
    </row>
    <row r="5" spans="6:11" ht="15.5" x14ac:dyDescent="0.35">
      <c r="F5" s="32" t="s">
        <v>39</v>
      </c>
      <c r="G5" s="32"/>
      <c r="H5" s="32"/>
      <c r="I5" s="32"/>
      <c r="J5" s="32"/>
      <c r="K5" s="32"/>
    </row>
    <row r="6" spans="6:11" ht="15.5" x14ac:dyDescent="0.35">
      <c r="F6" s="33"/>
      <c r="G6" s="33"/>
      <c r="H6" s="33"/>
      <c r="I6" s="15" t="s">
        <v>9</v>
      </c>
      <c r="J6" s="15" t="s">
        <v>10</v>
      </c>
      <c r="K6" s="15"/>
    </row>
    <row r="7" spans="6:11" ht="15.5" x14ac:dyDescent="0.35">
      <c r="F7" s="34" t="s">
        <v>2</v>
      </c>
      <c r="G7" s="34"/>
      <c r="H7" s="34"/>
      <c r="I7" s="25">
        <f>G3</f>
        <v>32610</v>
      </c>
      <c r="J7" s="25">
        <f t="shared" ref="J7:J12" si="0">I7</f>
        <v>32610</v>
      </c>
      <c r="K7" s="16"/>
    </row>
    <row r="8" spans="6:11" ht="15.5" x14ac:dyDescent="0.35">
      <c r="F8" s="30" t="s">
        <v>11</v>
      </c>
      <c r="G8" s="30"/>
      <c r="H8" s="30"/>
      <c r="I8" s="26">
        <f>(I7)*I2/100</f>
        <v>6913.32</v>
      </c>
      <c r="J8" s="26">
        <f t="shared" si="0"/>
        <v>6913.32</v>
      </c>
      <c r="K8" s="17"/>
    </row>
    <row r="9" spans="6:11" ht="15.5" x14ac:dyDescent="0.35">
      <c r="F9" s="30" t="s">
        <v>12</v>
      </c>
      <c r="G9" s="30"/>
      <c r="H9" s="30"/>
      <c r="I9" s="26">
        <f>(I7*26.5/100)</f>
        <v>8641.65</v>
      </c>
      <c r="J9" s="26">
        <f t="shared" si="0"/>
        <v>8641.65</v>
      </c>
      <c r="K9" s="17"/>
    </row>
    <row r="10" spans="6:11" ht="15.5" x14ac:dyDescent="0.35">
      <c r="F10" s="30" t="s">
        <v>13</v>
      </c>
      <c r="G10" s="30"/>
      <c r="H10" s="30"/>
      <c r="I10" s="26">
        <f>(I9)*I2/100</f>
        <v>1832.0297999999998</v>
      </c>
      <c r="J10" s="26">
        <f t="shared" si="0"/>
        <v>1832.0297999999998</v>
      </c>
      <c r="K10" s="17"/>
    </row>
    <row r="11" spans="6:11" ht="15.5" x14ac:dyDescent="0.35">
      <c r="F11" s="30" t="s">
        <v>3</v>
      </c>
      <c r="G11" s="30"/>
      <c r="H11" s="30"/>
      <c r="I11" s="26">
        <f>I3</f>
        <v>0</v>
      </c>
      <c r="J11" s="26">
        <f t="shared" si="0"/>
        <v>0</v>
      </c>
      <c r="K11" s="17"/>
    </row>
    <row r="12" spans="6:11" ht="15.5" x14ac:dyDescent="0.35">
      <c r="F12" s="30" t="s">
        <v>14</v>
      </c>
      <c r="G12" s="30"/>
      <c r="H12" s="30"/>
      <c r="I12" s="26">
        <f>(I7)*G4/100</f>
        <v>3342.5250000000001</v>
      </c>
      <c r="J12" s="26">
        <f t="shared" si="0"/>
        <v>3342.5250000000001</v>
      </c>
      <c r="K12" s="17"/>
    </row>
    <row r="13" spans="6:11" ht="15.5" x14ac:dyDescent="0.35">
      <c r="F13" s="30" t="s">
        <v>15</v>
      </c>
      <c r="G13" s="30"/>
      <c r="H13" s="30"/>
      <c r="I13" s="26">
        <f>(J2)*G4/100</f>
        <v>81.487499999999997</v>
      </c>
      <c r="J13" s="26">
        <f>IF(K4="NO",0,I13)</f>
        <v>81.487499999999997</v>
      </c>
      <c r="K13" s="17"/>
    </row>
    <row r="14" spans="6:11" ht="15.5" x14ac:dyDescent="0.35">
      <c r="F14" s="30" t="s">
        <v>16</v>
      </c>
      <c r="G14" s="30"/>
      <c r="H14" s="30"/>
      <c r="I14" s="27">
        <f>J2</f>
        <v>795</v>
      </c>
      <c r="J14" s="26">
        <f>IF(K4="NO",0,I14)</f>
        <v>795</v>
      </c>
      <c r="K14" s="17"/>
    </row>
    <row r="15" spans="6:11" ht="15.5" x14ac:dyDescent="0.35">
      <c r="F15" s="30" t="s">
        <v>17</v>
      </c>
      <c r="G15" s="30"/>
      <c r="H15" s="30"/>
      <c r="I15" s="26">
        <f>(J2)*I2/100</f>
        <v>168.54</v>
      </c>
      <c r="J15" s="26">
        <f>IF(K4="NO",0,I15)</f>
        <v>168.54</v>
      </c>
      <c r="K15" s="17"/>
    </row>
    <row r="16" spans="6:11" ht="15.5" x14ac:dyDescent="0.35">
      <c r="F16" s="30" t="s">
        <v>18</v>
      </c>
      <c r="G16" s="30"/>
      <c r="H16" s="30"/>
      <c r="I16" s="28">
        <v>0</v>
      </c>
      <c r="J16" s="26">
        <v>0</v>
      </c>
      <c r="K16" s="17" t="s">
        <v>19</v>
      </c>
    </row>
    <row r="17" spans="6:11" ht="15.5" x14ac:dyDescent="0.35">
      <c r="F17" s="30"/>
      <c r="G17" s="30"/>
      <c r="H17" s="30"/>
      <c r="I17" s="26"/>
      <c r="J17" s="26"/>
      <c r="K17" s="17"/>
    </row>
    <row r="18" spans="6:11" ht="15.5" x14ac:dyDescent="0.35">
      <c r="F18" s="34" t="s">
        <v>20</v>
      </c>
      <c r="G18" s="34"/>
      <c r="H18" s="34"/>
      <c r="I18" s="25">
        <v>850</v>
      </c>
      <c r="J18" s="25">
        <f>I18</f>
        <v>850</v>
      </c>
      <c r="K18" s="16"/>
    </row>
    <row r="19" spans="6:11" ht="15.5" x14ac:dyDescent="0.35">
      <c r="F19" s="30" t="s">
        <v>6</v>
      </c>
      <c r="G19" s="30"/>
      <c r="H19" s="30"/>
      <c r="I19" s="26">
        <f>I4</f>
        <v>0</v>
      </c>
      <c r="J19" s="26">
        <f>I19</f>
        <v>0</v>
      </c>
      <c r="K19" s="17"/>
    </row>
    <row r="20" spans="6:11" ht="15.5" x14ac:dyDescent="0.35">
      <c r="F20" s="30" t="s">
        <v>21</v>
      </c>
      <c r="G20" s="30"/>
      <c r="H20" s="30"/>
      <c r="I20" s="26">
        <f>(I19)*I2/100</f>
        <v>0</v>
      </c>
      <c r="J20" s="26">
        <f>I20</f>
        <v>0</v>
      </c>
      <c r="K20" s="17"/>
    </row>
    <row r="21" spans="6:11" ht="15.5" x14ac:dyDescent="0.35">
      <c r="F21" s="30" t="s">
        <v>22</v>
      </c>
      <c r="G21" s="30"/>
      <c r="H21" s="30"/>
      <c r="I21" s="26">
        <f>(I19)*G4/100</f>
        <v>0</v>
      </c>
      <c r="J21" s="26">
        <f>I21</f>
        <v>0</v>
      </c>
      <c r="K21" s="17"/>
    </row>
    <row r="22" spans="6:11" ht="15.5" x14ac:dyDescent="0.35">
      <c r="F22" s="30" t="s">
        <v>23</v>
      </c>
      <c r="G22" s="30"/>
      <c r="H22" s="30"/>
      <c r="I22" s="26">
        <v>300</v>
      </c>
      <c r="J22" s="26">
        <v>0</v>
      </c>
      <c r="K22" s="17" t="s">
        <v>19</v>
      </c>
    </row>
    <row r="23" spans="6:11" ht="16.5" x14ac:dyDescent="0.35">
      <c r="F23" s="39" t="s">
        <v>24</v>
      </c>
      <c r="G23" s="39"/>
      <c r="H23" s="39"/>
      <c r="I23" s="26">
        <f>(I18)*I2/100</f>
        <v>180.2</v>
      </c>
      <c r="J23" s="26">
        <f>I23</f>
        <v>180.2</v>
      </c>
      <c r="K23" s="17"/>
    </row>
    <row r="24" spans="6:11" ht="15.5" x14ac:dyDescent="0.35">
      <c r="F24" s="34" t="s">
        <v>25</v>
      </c>
      <c r="G24" s="34"/>
      <c r="H24" s="34"/>
      <c r="I24" s="26">
        <f>SUM(I7:I23)</f>
        <v>55714.7523</v>
      </c>
      <c r="J24" s="26">
        <f>SUM(J7:J23)</f>
        <v>55414.7523</v>
      </c>
      <c r="K24" s="17"/>
    </row>
    <row r="25" spans="6:11" ht="15.5" x14ac:dyDescent="0.35">
      <c r="F25" s="40" t="s">
        <v>26</v>
      </c>
      <c r="G25" s="41"/>
      <c r="H25" s="42"/>
      <c r="I25" s="26"/>
      <c r="J25" s="26">
        <f>J24/30</f>
        <v>1847.15841</v>
      </c>
      <c r="K25" s="17"/>
    </row>
    <row r="26" spans="6:11" ht="15.5" x14ac:dyDescent="0.35">
      <c r="F26" s="43" t="s">
        <v>27</v>
      </c>
      <c r="G26" s="44"/>
      <c r="H26" s="45"/>
      <c r="I26" s="28">
        <v>255</v>
      </c>
      <c r="J26" s="26">
        <f>IF(I26&lt;=255,I26,255)</f>
        <v>255</v>
      </c>
      <c r="K26" s="17"/>
    </row>
    <row r="27" spans="6:11" ht="15.5" x14ac:dyDescent="0.35">
      <c r="F27" s="46" t="s">
        <v>28</v>
      </c>
      <c r="G27" s="47"/>
      <c r="H27" s="48"/>
      <c r="I27" s="26"/>
      <c r="J27" s="29">
        <f>J25*J26</f>
        <v>471025.39455000003</v>
      </c>
      <c r="K27" s="17"/>
    </row>
    <row r="28" spans="6:11" ht="16.5" x14ac:dyDescent="0.35">
      <c r="F28" s="35" t="s">
        <v>29</v>
      </c>
      <c r="G28" s="35"/>
      <c r="H28" s="35"/>
      <c r="I28" s="35"/>
      <c r="J28" s="36"/>
      <c r="K28" s="17"/>
    </row>
    <row r="29" spans="6:11" ht="15.5" x14ac:dyDescent="0.35">
      <c r="F29" s="37" t="s">
        <v>30</v>
      </c>
      <c r="G29" s="37"/>
      <c r="H29" s="37"/>
      <c r="I29" s="37"/>
      <c r="J29" s="37"/>
      <c r="K29" s="18"/>
    </row>
    <row r="30" spans="6:11" ht="15.5" x14ac:dyDescent="0.35">
      <c r="F30" s="37" t="s">
        <v>31</v>
      </c>
      <c r="G30" s="37"/>
      <c r="H30" s="37"/>
      <c r="I30" s="38" t="s">
        <v>38</v>
      </c>
      <c r="J30" s="38"/>
      <c r="K30" s="18"/>
    </row>
    <row r="31" spans="6:11" hidden="1" x14ac:dyDescent="0.35"/>
    <row r="32" spans="6:11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spans="3:10" hidden="1" x14ac:dyDescent="0.35"/>
    <row r="50" spans="3:10" hidden="1" x14ac:dyDescent="0.35"/>
    <row r="51" spans="3:10" hidden="1" x14ac:dyDescent="0.35"/>
    <row r="52" spans="3:10" hidden="1" x14ac:dyDescent="0.35"/>
    <row r="53" spans="3:10" hidden="1" x14ac:dyDescent="0.35"/>
    <row r="54" spans="3:10" hidden="1" x14ac:dyDescent="0.35"/>
    <row r="55" spans="3:10" hidden="1" x14ac:dyDescent="0.35"/>
    <row r="56" spans="3:10" hidden="1" x14ac:dyDescent="0.35"/>
    <row r="57" spans="3:10" hidden="1" x14ac:dyDescent="0.35"/>
    <row r="58" spans="3:10" hidden="1" x14ac:dyDescent="0.35"/>
    <row r="59" spans="3:10" hidden="1" x14ac:dyDescent="0.35"/>
    <row r="60" spans="3:10" hidden="1" x14ac:dyDescent="0.35"/>
    <row r="61" spans="3:10" ht="16.5" hidden="1" x14ac:dyDescent="0.35">
      <c r="C61">
        <v>820</v>
      </c>
      <c r="D61">
        <v>1585</v>
      </c>
      <c r="F61" s="21">
        <v>19500</v>
      </c>
      <c r="H61" s="22" t="s">
        <v>8</v>
      </c>
      <c r="I61" s="8" t="s">
        <v>35</v>
      </c>
      <c r="J61" s="22">
        <v>1145</v>
      </c>
    </row>
    <row r="62" spans="3:10" ht="16.5" hidden="1" x14ac:dyDescent="0.35">
      <c r="C62">
        <v>1640</v>
      </c>
      <c r="D62">
        <v>0</v>
      </c>
      <c r="F62" s="23">
        <v>20165</v>
      </c>
      <c r="H62" s="22" t="s">
        <v>32</v>
      </c>
      <c r="I62" s="8" t="s">
        <v>36</v>
      </c>
      <c r="J62" s="22">
        <v>795</v>
      </c>
    </row>
    <row r="63" spans="3:10" ht="16.5" hidden="1" x14ac:dyDescent="0.35">
      <c r="C63">
        <v>2460</v>
      </c>
      <c r="F63" s="23">
        <v>20830</v>
      </c>
      <c r="H63" s="22"/>
      <c r="I63" s="8" t="s">
        <v>37</v>
      </c>
      <c r="J63" s="22">
        <v>4825</v>
      </c>
    </row>
    <row r="64" spans="3:10" ht="16.5" hidden="1" x14ac:dyDescent="0.35">
      <c r="C64">
        <v>0</v>
      </c>
      <c r="F64" s="23">
        <v>21495</v>
      </c>
      <c r="H64" s="22"/>
      <c r="I64" s="22" t="s">
        <v>33</v>
      </c>
      <c r="J64" s="22">
        <v>0</v>
      </c>
    </row>
    <row r="65" spans="6:10" ht="16.5" hidden="1" x14ac:dyDescent="0.35">
      <c r="F65" s="23">
        <v>22160</v>
      </c>
      <c r="G65" s="22"/>
      <c r="H65" s="22"/>
      <c r="I65" s="8"/>
      <c r="J65" s="22"/>
    </row>
    <row r="66" spans="6:10" ht="16.5" hidden="1" x14ac:dyDescent="0.35">
      <c r="F66" s="23">
        <v>22990</v>
      </c>
      <c r="G66" s="22"/>
      <c r="H66" s="22"/>
      <c r="I66" s="8"/>
      <c r="J66" s="22"/>
    </row>
    <row r="67" spans="6:10" ht="16.5" hidden="1" x14ac:dyDescent="0.35">
      <c r="F67" s="23">
        <v>23820</v>
      </c>
      <c r="G67" s="22"/>
      <c r="H67" s="22"/>
    </row>
    <row r="68" spans="6:10" ht="16.5" hidden="1" x14ac:dyDescent="0.35">
      <c r="F68" s="23">
        <v>24650</v>
      </c>
      <c r="G68" s="22"/>
      <c r="H68" s="22"/>
      <c r="I68" s="22"/>
      <c r="J68" s="22"/>
    </row>
    <row r="69" spans="6:10" ht="16.5" hidden="1" x14ac:dyDescent="0.35">
      <c r="F69" s="23">
        <v>25480</v>
      </c>
      <c r="G69" s="22"/>
      <c r="H69" s="22"/>
      <c r="I69" s="22"/>
      <c r="J69" s="22"/>
    </row>
    <row r="70" spans="6:10" ht="16.5" hidden="1" x14ac:dyDescent="0.35">
      <c r="F70" s="23">
        <v>26310</v>
      </c>
      <c r="G70" s="22"/>
      <c r="H70" s="22"/>
      <c r="I70" s="22"/>
      <c r="J70" s="22"/>
    </row>
    <row r="71" spans="6:10" ht="16.5" hidden="1" x14ac:dyDescent="0.35">
      <c r="F71" s="23">
        <v>27300</v>
      </c>
      <c r="G71" s="22"/>
      <c r="H71" s="22"/>
      <c r="I71" s="22"/>
      <c r="J71" s="22"/>
    </row>
    <row r="72" spans="6:10" ht="16.5" hidden="1" x14ac:dyDescent="0.35">
      <c r="F72" s="23">
        <v>28290</v>
      </c>
      <c r="G72" s="22"/>
      <c r="H72" s="22"/>
      <c r="I72" s="22"/>
      <c r="J72" s="22"/>
    </row>
    <row r="73" spans="6:10" ht="16.5" hidden="1" x14ac:dyDescent="0.35">
      <c r="F73" s="23">
        <v>29280</v>
      </c>
      <c r="G73" s="22"/>
      <c r="H73" s="22"/>
      <c r="I73" s="22"/>
      <c r="J73" s="22"/>
    </row>
    <row r="74" spans="6:10" ht="16.5" hidden="1" x14ac:dyDescent="0.35">
      <c r="F74" s="23">
        <v>30270</v>
      </c>
      <c r="G74" s="22"/>
      <c r="H74" s="22"/>
      <c r="I74" s="22"/>
      <c r="J74" s="22"/>
    </row>
    <row r="75" spans="6:10" ht="16.5" hidden="1" x14ac:dyDescent="0.35">
      <c r="F75" s="23">
        <v>31440</v>
      </c>
      <c r="G75" s="22"/>
      <c r="H75" s="22"/>
      <c r="I75" s="22"/>
      <c r="J75" s="22"/>
    </row>
    <row r="76" spans="6:10" ht="16.5" hidden="1" x14ac:dyDescent="0.35">
      <c r="F76" s="23">
        <v>32610</v>
      </c>
      <c r="G76" s="22"/>
      <c r="H76" s="22"/>
      <c r="I76" s="22"/>
      <c r="J76" s="22"/>
    </row>
    <row r="77" spans="6:10" ht="16.5" hidden="1" x14ac:dyDescent="0.35">
      <c r="F77" s="23">
        <v>33780</v>
      </c>
      <c r="G77" s="22"/>
      <c r="H77" s="22"/>
      <c r="I77" s="22"/>
      <c r="J77" s="22"/>
    </row>
    <row r="78" spans="6:10" ht="16.5" hidden="1" x14ac:dyDescent="0.35">
      <c r="F78" s="23">
        <v>35125</v>
      </c>
      <c r="G78" s="22"/>
      <c r="H78" s="22"/>
      <c r="I78" s="22"/>
      <c r="J78" s="22"/>
    </row>
    <row r="79" spans="6:10" ht="16.5" hidden="1" x14ac:dyDescent="0.35">
      <c r="F79" s="23">
        <v>36470</v>
      </c>
      <c r="G79" s="22"/>
      <c r="H79" s="22"/>
      <c r="I79" s="22"/>
      <c r="J79" s="22"/>
    </row>
    <row r="80" spans="6:10" ht="16.5" hidden="1" x14ac:dyDescent="0.35">
      <c r="F80" s="23">
        <v>37815</v>
      </c>
      <c r="G80" s="22"/>
      <c r="H80" s="22"/>
      <c r="I80" s="22"/>
      <c r="J80" s="22"/>
    </row>
    <row r="81" spans="6:10" ht="16.5" hidden="1" x14ac:dyDescent="0.35">
      <c r="F81" s="23">
        <v>39160</v>
      </c>
      <c r="G81" s="22"/>
      <c r="H81" s="22"/>
      <c r="I81" s="22"/>
      <c r="J81" s="22"/>
    </row>
    <row r="82" spans="6:10" ht="16.5" hidden="1" x14ac:dyDescent="0.35">
      <c r="F82" s="23">
        <v>40505</v>
      </c>
      <c r="G82" s="22"/>
      <c r="H82" s="22"/>
      <c r="I82" s="22"/>
      <c r="J82" s="22"/>
    </row>
    <row r="83" spans="6:10" ht="16.5" hidden="1" x14ac:dyDescent="0.35">
      <c r="F83" s="23">
        <v>41850</v>
      </c>
      <c r="G83" s="22"/>
      <c r="H83" s="22"/>
      <c r="I83" s="22"/>
      <c r="J83" s="22"/>
    </row>
    <row r="84" spans="6:10" ht="16.5" hidden="1" x14ac:dyDescent="0.35">
      <c r="F84" s="23">
        <v>43195</v>
      </c>
      <c r="G84" s="22"/>
      <c r="H84" s="22"/>
      <c r="I84" s="22"/>
      <c r="J84" s="22"/>
    </row>
    <row r="85" spans="6:10" ht="16.5" hidden="1" x14ac:dyDescent="0.35">
      <c r="F85" s="23">
        <v>44540</v>
      </c>
      <c r="G85" s="22"/>
      <c r="H85" s="22"/>
      <c r="I85" s="22"/>
      <c r="J85" s="22"/>
    </row>
    <row r="86" spans="6:10" ht="16.5" hidden="1" x14ac:dyDescent="0.35">
      <c r="F86" s="24">
        <v>45885</v>
      </c>
      <c r="G86" s="22"/>
      <c r="H86" s="22"/>
      <c r="I86" s="22"/>
      <c r="J86" s="22"/>
    </row>
    <row r="87" spans="6:10" ht="16.5" hidden="1" x14ac:dyDescent="0.35">
      <c r="F87" s="24">
        <v>47230</v>
      </c>
      <c r="G87" s="22"/>
      <c r="H87" s="22"/>
      <c r="I87" s="22"/>
      <c r="J87" s="22"/>
    </row>
    <row r="88" spans="6:10" ht="16.5" hidden="1" x14ac:dyDescent="0.35">
      <c r="F88" s="24">
        <v>48575</v>
      </c>
      <c r="G88" s="22"/>
      <c r="H88" s="22"/>
      <c r="I88" s="22"/>
      <c r="J88" s="22"/>
    </row>
    <row r="89" spans="6:10" ht="16.5" hidden="1" x14ac:dyDescent="0.35">
      <c r="F89" s="24">
        <v>49920</v>
      </c>
      <c r="G89" s="22"/>
      <c r="H89" s="22"/>
      <c r="I89" s="22"/>
      <c r="J89" s="22"/>
    </row>
    <row r="90" spans="6:10" hidden="1" x14ac:dyDescent="0.35">
      <c r="F90">
        <v>51265</v>
      </c>
    </row>
    <row r="91" spans="6:10" hidden="1" x14ac:dyDescent="0.35">
      <c r="F91">
        <v>52610</v>
      </c>
    </row>
    <row r="92" spans="6:10" hidden="1" x14ac:dyDescent="0.35"/>
    <row r="93" spans="6:10" hidden="1" x14ac:dyDescent="0.35"/>
    <row r="94" spans="6:10" hidden="1" x14ac:dyDescent="0.35"/>
    <row r="95" spans="6:10" hidden="1" x14ac:dyDescent="0.35"/>
    <row r="96" spans="6:10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spans="6:8" hidden="1" x14ac:dyDescent="0.35"/>
    <row r="162" spans="6:8" hidden="1" x14ac:dyDescent="0.35"/>
    <row r="163" spans="6:8" hidden="1" x14ac:dyDescent="0.35"/>
    <row r="164" spans="6:8" hidden="1" x14ac:dyDescent="0.35">
      <c r="F164" s="19">
        <v>41183</v>
      </c>
      <c r="G164" s="20">
        <v>510</v>
      </c>
      <c r="H164" s="20">
        <v>0</v>
      </c>
    </row>
    <row r="165" spans="6:8" hidden="1" x14ac:dyDescent="0.35">
      <c r="F165" s="19">
        <v>41214</v>
      </c>
      <c r="G165" s="20">
        <v>510</v>
      </c>
      <c r="H165" s="20">
        <v>109</v>
      </c>
    </row>
    <row r="166" spans="6:8" hidden="1" x14ac:dyDescent="0.35">
      <c r="F166" s="19">
        <v>41244</v>
      </c>
      <c r="G166" s="20">
        <v>510</v>
      </c>
      <c r="H166" s="20">
        <v>109</v>
      </c>
    </row>
    <row r="167" spans="6:8" hidden="1" x14ac:dyDescent="0.35">
      <c r="F167" s="19">
        <v>41275</v>
      </c>
      <c r="G167" s="20">
        <v>510</v>
      </c>
      <c r="H167" s="20">
        <v>109</v>
      </c>
    </row>
    <row r="168" spans="6:8" hidden="1" x14ac:dyDescent="0.35">
      <c r="F168" s="19">
        <v>41306</v>
      </c>
      <c r="G168" s="20">
        <v>535</v>
      </c>
      <c r="H168" s="20">
        <v>134</v>
      </c>
    </row>
    <row r="169" spans="6:8" hidden="1" x14ac:dyDescent="0.35">
      <c r="F169" s="19">
        <v>41334</v>
      </c>
      <c r="G169" s="20">
        <v>535</v>
      </c>
      <c r="H169" s="20">
        <v>134</v>
      </c>
    </row>
    <row r="170" spans="6:8" hidden="1" x14ac:dyDescent="0.35">
      <c r="F170" s="19">
        <v>41365</v>
      </c>
      <c r="G170" s="20">
        <v>535</v>
      </c>
      <c r="H170" s="20">
        <v>134</v>
      </c>
    </row>
    <row r="171" spans="6:8" hidden="1" x14ac:dyDescent="0.35">
      <c r="F171" s="19">
        <v>41395</v>
      </c>
      <c r="G171" s="20">
        <v>561</v>
      </c>
      <c r="H171" s="20">
        <v>160</v>
      </c>
    </row>
    <row r="172" spans="6:8" hidden="1" x14ac:dyDescent="0.35">
      <c r="F172" s="19">
        <v>41426</v>
      </c>
      <c r="G172" s="20">
        <v>561</v>
      </c>
      <c r="H172" s="20">
        <v>160</v>
      </c>
    </row>
    <row r="173" spans="6:8" hidden="1" x14ac:dyDescent="0.35">
      <c r="F173" s="19">
        <v>41456</v>
      </c>
      <c r="G173" s="20">
        <v>561</v>
      </c>
      <c r="H173" s="20">
        <v>160</v>
      </c>
    </row>
    <row r="174" spans="6:8" hidden="1" x14ac:dyDescent="0.35">
      <c r="F174" s="19">
        <v>41487</v>
      </c>
      <c r="G174" s="20">
        <v>593</v>
      </c>
      <c r="H174" s="20">
        <v>192</v>
      </c>
    </row>
    <row r="175" spans="6:8" hidden="1" x14ac:dyDescent="0.35">
      <c r="F175" s="19">
        <v>41518</v>
      </c>
      <c r="G175" s="20">
        <v>593</v>
      </c>
      <c r="H175" s="20">
        <v>192</v>
      </c>
    </row>
    <row r="176" spans="6:8" hidden="1" x14ac:dyDescent="0.35">
      <c r="F176" s="19">
        <v>41548</v>
      </c>
      <c r="G176" s="20">
        <v>593</v>
      </c>
      <c r="H176" s="20">
        <v>192</v>
      </c>
    </row>
    <row r="177" spans="6:8" hidden="1" x14ac:dyDescent="0.35">
      <c r="F177" s="19">
        <v>41579</v>
      </c>
      <c r="G177" s="20">
        <v>641</v>
      </c>
      <c r="H177" s="20">
        <v>240</v>
      </c>
    </row>
    <row r="178" spans="6:8" hidden="1" x14ac:dyDescent="0.35">
      <c r="F178" s="19">
        <v>41609</v>
      </c>
      <c r="G178" s="20">
        <v>641</v>
      </c>
      <c r="H178" s="20">
        <v>240</v>
      </c>
    </row>
    <row r="179" spans="6:8" hidden="1" x14ac:dyDescent="0.35">
      <c r="F179" s="19">
        <v>41640</v>
      </c>
      <c r="G179" s="20">
        <v>641</v>
      </c>
      <c r="H179" s="20">
        <v>240</v>
      </c>
    </row>
    <row r="180" spans="6:8" hidden="1" x14ac:dyDescent="0.35">
      <c r="F180" s="19">
        <v>41671</v>
      </c>
      <c r="G180" s="20">
        <v>666</v>
      </c>
      <c r="H180" s="20">
        <v>265</v>
      </c>
    </row>
    <row r="181" spans="6:8" hidden="1" x14ac:dyDescent="0.35">
      <c r="F181" s="19">
        <v>41699</v>
      </c>
      <c r="G181" s="20">
        <v>666</v>
      </c>
      <c r="H181" s="20">
        <v>265</v>
      </c>
    </row>
    <row r="182" spans="6:8" hidden="1" x14ac:dyDescent="0.35">
      <c r="F182" s="19">
        <v>41730</v>
      </c>
      <c r="G182" s="20">
        <v>666</v>
      </c>
      <c r="H182" s="20">
        <v>265</v>
      </c>
    </row>
    <row r="183" spans="6:8" hidden="1" x14ac:dyDescent="0.35">
      <c r="F183" s="19">
        <v>41760</v>
      </c>
      <c r="G183" s="20">
        <v>650</v>
      </c>
      <c r="H183" s="20">
        <v>249</v>
      </c>
    </row>
    <row r="184" spans="6:8" hidden="1" x14ac:dyDescent="0.35">
      <c r="F184" s="19">
        <v>41791</v>
      </c>
      <c r="G184" s="20">
        <v>650</v>
      </c>
      <c r="H184" s="20">
        <v>249</v>
      </c>
    </row>
    <row r="185" spans="6:8" hidden="1" x14ac:dyDescent="0.35">
      <c r="F185" s="19">
        <v>41821</v>
      </c>
      <c r="G185" s="20">
        <v>650</v>
      </c>
      <c r="H185" s="20">
        <v>249</v>
      </c>
    </row>
    <row r="186" spans="6:8" hidden="1" x14ac:dyDescent="0.35">
      <c r="F186" s="19">
        <v>41852</v>
      </c>
      <c r="G186" s="20">
        <v>683</v>
      </c>
      <c r="H186" s="20">
        <v>282</v>
      </c>
    </row>
    <row r="187" spans="6:8" hidden="1" x14ac:dyDescent="0.35">
      <c r="F187" s="19">
        <v>41883</v>
      </c>
      <c r="G187" s="20">
        <v>683</v>
      </c>
      <c r="H187" s="20">
        <v>282</v>
      </c>
    </row>
    <row r="188" spans="6:8" hidden="1" x14ac:dyDescent="0.35">
      <c r="F188" s="19">
        <v>41913</v>
      </c>
      <c r="G188" s="20">
        <v>683</v>
      </c>
      <c r="H188" s="20">
        <v>282</v>
      </c>
    </row>
    <row r="189" spans="6:8" hidden="1" x14ac:dyDescent="0.35">
      <c r="F189" s="19">
        <v>41944</v>
      </c>
      <c r="G189" s="20">
        <v>732</v>
      </c>
      <c r="H189" s="20">
        <v>331</v>
      </c>
    </row>
    <row r="190" spans="6:8" hidden="1" x14ac:dyDescent="0.35">
      <c r="F190" s="19">
        <v>41974</v>
      </c>
      <c r="G190" s="20">
        <v>732</v>
      </c>
      <c r="H190" s="20">
        <v>331</v>
      </c>
    </row>
    <row r="191" spans="6:8" hidden="1" x14ac:dyDescent="0.35">
      <c r="F191" s="19">
        <v>42005</v>
      </c>
      <c r="G191" s="20">
        <v>732</v>
      </c>
      <c r="H191" s="20">
        <v>331</v>
      </c>
    </row>
    <row r="192" spans="6:8" hidden="1" x14ac:dyDescent="0.35">
      <c r="F192" s="19">
        <v>42036</v>
      </c>
      <c r="G192" s="20">
        <v>734</v>
      </c>
      <c r="H192" s="20">
        <v>333</v>
      </c>
    </row>
    <row r="193" spans="6:8" hidden="1" x14ac:dyDescent="0.35">
      <c r="F193" s="19">
        <v>42064</v>
      </c>
      <c r="G193" s="20">
        <v>734</v>
      </c>
      <c r="H193" s="20">
        <v>333</v>
      </c>
    </row>
    <row r="194" spans="6:8" hidden="1" x14ac:dyDescent="0.35">
      <c r="F194" s="19">
        <v>42095</v>
      </c>
      <c r="G194" s="20">
        <v>734</v>
      </c>
      <c r="H194" s="20">
        <v>333</v>
      </c>
    </row>
    <row r="195" spans="6:8" hidden="1" x14ac:dyDescent="0.35">
      <c r="F195" s="19">
        <v>42125</v>
      </c>
      <c r="G195" s="20">
        <v>738</v>
      </c>
      <c r="H195" s="20">
        <v>337</v>
      </c>
    </row>
    <row r="196" spans="6:8" hidden="1" x14ac:dyDescent="0.35">
      <c r="F196" s="19">
        <v>42156</v>
      </c>
      <c r="G196" s="20">
        <v>738</v>
      </c>
      <c r="H196" s="20">
        <v>337</v>
      </c>
    </row>
    <row r="197" spans="6:8" hidden="1" x14ac:dyDescent="0.35">
      <c r="F197" s="19">
        <v>42186</v>
      </c>
      <c r="G197" s="20">
        <v>738</v>
      </c>
      <c r="H197" s="20">
        <v>337</v>
      </c>
    </row>
    <row r="198" spans="6:8" hidden="1" x14ac:dyDescent="0.35">
      <c r="F198" s="19">
        <v>42217</v>
      </c>
      <c r="G198" s="20">
        <v>738</v>
      </c>
      <c r="H198" s="20">
        <v>364</v>
      </c>
    </row>
    <row r="199" spans="6:8" hidden="1" x14ac:dyDescent="0.35">
      <c r="F199" s="19">
        <v>42248</v>
      </c>
      <c r="G199" s="20">
        <v>738</v>
      </c>
      <c r="H199" s="20">
        <v>364</v>
      </c>
    </row>
    <row r="200" spans="6:8" hidden="1" x14ac:dyDescent="0.35">
      <c r="F200" s="19">
        <v>42278</v>
      </c>
      <c r="G200" s="20">
        <v>738</v>
      </c>
      <c r="H200" s="20">
        <v>364</v>
      </c>
    </row>
    <row r="201" spans="6:8" hidden="1" x14ac:dyDescent="0.35">
      <c r="F201" s="19">
        <v>42309</v>
      </c>
      <c r="G201" s="20">
        <v>738</v>
      </c>
      <c r="H201" s="20">
        <v>398</v>
      </c>
    </row>
    <row r="202" spans="6:8" hidden="1" x14ac:dyDescent="0.35">
      <c r="F202" s="19">
        <v>42339</v>
      </c>
      <c r="G202" s="20">
        <v>738</v>
      </c>
      <c r="H202" s="20">
        <v>398</v>
      </c>
    </row>
    <row r="203" spans="6:8" hidden="1" x14ac:dyDescent="0.35">
      <c r="F203" s="19">
        <v>42370</v>
      </c>
      <c r="G203" s="20">
        <v>738</v>
      </c>
      <c r="H203" s="20">
        <v>398</v>
      </c>
    </row>
    <row r="204" spans="6:8" hidden="1" x14ac:dyDescent="0.35">
      <c r="F204" s="19">
        <v>42401</v>
      </c>
      <c r="G204" s="20">
        <v>738</v>
      </c>
      <c r="H204" s="20">
        <v>426</v>
      </c>
    </row>
    <row r="205" spans="6:8" hidden="1" x14ac:dyDescent="0.35">
      <c r="F205" s="19">
        <v>42430</v>
      </c>
      <c r="G205" s="20">
        <v>738</v>
      </c>
      <c r="H205" s="20">
        <v>426</v>
      </c>
    </row>
    <row r="206" spans="6:8" hidden="1" x14ac:dyDescent="0.35">
      <c r="F206" s="19">
        <v>42461</v>
      </c>
      <c r="G206" s="20">
        <v>738</v>
      </c>
      <c r="H206" s="20">
        <v>426</v>
      </c>
    </row>
    <row r="207" spans="6:8" hidden="1" x14ac:dyDescent="0.35">
      <c r="F207" s="19">
        <v>42491</v>
      </c>
      <c r="G207" s="20">
        <v>738</v>
      </c>
      <c r="H207" s="20">
        <v>420</v>
      </c>
    </row>
    <row r="208" spans="6:8" hidden="1" x14ac:dyDescent="0.35">
      <c r="F208" s="19">
        <v>42522</v>
      </c>
      <c r="G208" s="20">
        <v>738</v>
      </c>
      <c r="H208" s="20">
        <v>420</v>
      </c>
    </row>
    <row r="209" spans="6:8" hidden="1" x14ac:dyDescent="0.35">
      <c r="F209" s="19">
        <v>42552</v>
      </c>
      <c r="G209" s="20">
        <v>738</v>
      </c>
      <c r="H209" s="20">
        <v>420</v>
      </c>
    </row>
    <row r="210" spans="6:8" hidden="1" x14ac:dyDescent="0.35">
      <c r="F210" s="19">
        <v>42583</v>
      </c>
      <c r="G210" s="20">
        <v>738</v>
      </c>
      <c r="H210" s="20">
        <v>455</v>
      </c>
    </row>
    <row r="211" spans="6:8" hidden="1" x14ac:dyDescent="0.35">
      <c r="F211" s="19">
        <v>42614</v>
      </c>
      <c r="G211" s="20">
        <v>738</v>
      </c>
      <c r="H211" s="20">
        <v>455</v>
      </c>
    </row>
    <row r="212" spans="6:8" hidden="1" x14ac:dyDescent="0.35">
      <c r="F212" s="19">
        <v>42644</v>
      </c>
      <c r="G212" s="20">
        <v>738</v>
      </c>
      <c r="H212" s="20">
        <v>455</v>
      </c>
    </row>
    <row r="213" spans="6:8" hidden="1" x14ac:dyDescent="0.35">
      <c r="F213" s="19">
        <v>42675</v>
      </c>
      <c r="G213" s="20">
        <v>738</v>
      </c>
      <c r="H213" s="20">
        <v>478</v>
      </c>
    </row>
    <row r="214" spans="6:8" hidden="1" x14ac:dyDescent="0.35">
      <c r="F214" s="19">
        <v>42705</v>
      </c>
      <c r="G214" s="20">
        <v>738</v>
      </c>
      <c r="H214" s="20">
        <v>478</v>
      </c>
    </row>
    <row r="215" spans="6:8" hidden="1" x14ac:dyDescent="0.35">
      <c r="F215" s="19">
        <v>42736</v>
      </c>
      <c r="G215" s="20">
        <v>738</v>
      </c>
      <c r="H215" s="20">
        <v>478</v>
      </c>
    </row>
    <row r="216" spans="6:8" hidden="1" x14ac:dyDescent="0.35">
      <c r="F216" s="19">
        <v>42767</v>
      </c>
      <c r="G216" s="20">
        <v>738</v>
      </c>
      <c r="H216" s="20">
        <v>469</v>
      </c>
    </row>
    <row r="217" spans="6:8" hidden="1" x14ac:dyDescent="0.35">
      <c r="F217" s="19">
        <v>42795</v>
      </c>
      <c r="G217" s="20">
        <v>738</v>
      </c>
      <c r="H217" s="20">
        <v>469</v>
      </c>
    </row>
    <row r="218" spans="6:8" hidden="1" x14ac:dyDescent="0.35">
      <c r="F218" s="19">
        <v>42826</v>
      </c>
      <c r="G218" s="20">
        <v>738</v>
      </c>
      <c r="H218" s="20">
        <v>469</v>
      </c>
    </row>
    <row r="219" spans="6:8" hidden="1" x14ac:dyDescent="0.35">
      <c r="F219" s="19">
        <v>42856</v>
      </c>
      <c r="G219" s="20">
        <v>738</v>
      </c>
      <c r="H219" s="20">
        <v>456</v>
      </c>
    </row>
    <row r="220" spans="6:8" hidden="1" x14ac:dyDescent="0.35">
      <c r="F220" s="19">
        <v>42887</v>
      </c>
      <c r="G220" s="20">
        <v>738</v>
      </c>
      <c r="H220" s="20">
        <v>456</v>
      </c>
    </row>
    <row r="221" spans="6:8" hidden="1" x14ac:dyDescent="0.35">
      <c r="F221" s="19">
        <v>42917</v>
      </c>
      <c r="G221" s="20">
        <v>738</v>
      </c>
      <c r="H221" s="20">
        <v>456</v>
      </c>
    </row>
    <row r="222" spans="6:8" hidden="1" x14ac:dyDescent="0.35">
      <c r="F222" s="19">
        <v>42948</v>
      </c>
      <c r="G222" s="20">
        <v>738</v>
      </c>
      <c r="H222" s="20">
        <v>478</v>
      </c>
    </row>
    <row r="223" spans="6:8" hidden="1" x14ac:dyDescent="0.35">
      <c r="F223" s="19">
        <v>42979</v>
      </c>
      <c r="G223" s="20">
        <v>738</v>
      </c>
      <c r="H223" s="20">
        <v>478</v>
      </c>
    </row>
    <row r="224" spans="6:8" hidden="1" x14ac:dyDescent="0.35">
      <c r="F224" s="19">
        <v>43009</v>
      </c>
      <c r="G224" s="20">
        <v>738</v>
      </c>
      <c r="H224" s="20">
        <v>478</v>
      </c>
    </row>
    <row r="225" spans="6:8" hidden="1" x14ac:dyDescent="0.35">
      <c r="F225" s="19">
        <v>43040</v>
      </c>
      <c r="G225" s="20">
        <v>738</v>
      </c>
      <c r="H225">
        <v>38</v>
      </c>
    </row>
    <row r="226" spans="6:8" hidden="1" x14ac:dyDescent="0.35">
      <c r="F226" s="19">
        <v>43070</v>
      </c>
      <c r="G226" s="20">
        <v>738</v>
      </c>
      <c r="H226">
        <v>38</v>
      </c>
    </row>
    <row r="227" spans="6:8" hidden="1" x14ac:dyDescent="0.35">
      <c r="F227" s="19">
        <v>43101</v>
      </c>
      <c r="G227" s="20">
        <v>738</v>
      </c>
      <c r="H227">
        <v>38</v>
      </c>
    </row>
    <row r="228" spans="6:8" hidden="1" x14ac:dyDescent="0.35">
      <c r="F228" s="19">
        <v>43132</v>
      </c>
      <c r="G228" s="20">
        <v>738</v>
      </c>
      <c r="H228">
        <v>49</v>
      </c>
    </row>
    <row r="229" spans="6:8" hidden="1" x14ac:dyDescent="0.35">
      <c r="F229" s="19">
        <v>43160</v>
      </c>
      <c r="G229" s="20">
        <v>738</v>
      </c>
      <c r="H229">
        <v>49</v>
      </c>
    </row>
    <row r="230" spans="6:8" hidden="1" x14ac:dyDescent="0.35">
      <c r="F230" s="19">
        <v>43191</v>
      </c>
      <c r="G230" s="20">
        <v>738</v>
      </c>
      <c r="H230">
        <v>49</v>
      </c>
    </row>
    <row r="231" spans="6:8" hidden="1" x14ac:dyDescent="0.35">
      <c r="F231" s="19">
        <v>43221</v>
      </c>
      <c r="G231" s="20">
        <v>738</v>
      </c>
      <c r="H231">
        <v>51</v>
      </c>
    </row>
    <row r="232" spans="6:8" hidden="1" x14ac:dyDescent="0.35">
      <c r="F232" s="19">
        <v>43252</v>
      </c>
      <c r="G232" s="20">
        <v>738</v>
      </c>
      <c r="H232">
        <v>51</v>
      </c>
    </row>
    <row r="233" spans="6:8" hidden="1" x14ac:dyDescent="0.35">
      <c r="F233" s="19">
        <v>43282</v>
      </c>
      <c r="G233" s="20">
        <v>738</v>
      </c>
      <c r="H233">
        <v>51</v>
      </c>
    </row>
    <row r="234" spans="6:8" hidden="1" x14ac:dyDescent="0.35">
      <c r="F234" s="19">
        <v>43313</v>
      </c>
      <c r="G234" s="20">
        <v>738</v>
      </c>
      <c r="H234">
        <v>63</v>
      </c>
    </row>
    <row r="235" spans="6:8" hidden="1" x14ac:dyDescent="0.35">
      <c r="F235" s="19">
        <v>43344</v>
      </c>
      <c r="G235" s="20">
        <v>738</v>
      </c>
      <c r="H235">
        <v>63</v>
      </c>
    </row>
    <row r="236" spans="6:8" hidden="1" x14ac:dyDescent="0.35">
      <c r="F236" s="19">
        <v>43374</v>
      </c>
      <c r="G236" s="20">
        <v>738</v>
      </c>
      <c r="H236">
        <v>63</v>
      </c>
    </row>
    <row r="237" spans="6:8" hidden="1" x14ac:dyDescent="0.35">
      <c r="F237" s="19">
        <v>43405</v>
      </c>
      <c r="G237" s="20">
        <v>738</v>
      </c>
      <c r="H237">
        <v>129</v>
      </c>
    </row>
    <row r="238" spans="6:8" hidden="1" x14ac:dyDescent="0.35">
      <c r="F238" s="19">
        <v>43435</v>
      </c>
      <c r="G238" s="20">
        <v>738</v>
      </c>
      <c r="H238">
        <v>129</v>
      </c>
    </row>
    <row r="239" spans="6:8" hidden="1" x14ac:dyDescent="0.35">
      <c r="F239" s="19">
        <v>43466</v>
      </c>
      <c r="G239" s="20">
        <v>738</v>
      </c>
      <c r="H239">
        <v>129</v>
      </c>
    </row>
    <row r="240" spans="6:8" hidden="1" x14ac:dyDescent="0.35">
      <c r="F240" s="19">
        <v>43497</v>
      </c>
      <c r="G240" s="20">
        <v>738</v>
      </c>
      <c r="H240">
        <v>133</v>
      </c>
    </row>
    <row r="241" spans="6:8" hidden="1" x14ac:dyDescent="0.35">
      <c r="F241" s="19">
        <v>43525</v>
      </c>
      <c r="G241" s="20">
        <v>738</v>
      </c>
      <c r="H241">
        <v>133</v>
      </c>
    </row>
    <row r="242" spans="6:8" hidden="1" x14ac:dyDescent="0.35">
      <c r="F242" s="19">
        <v>43556</v>
      </c>
      <c r="G242" s="20">
        <v>738</v>
      </c>
      <c r="H242">
        <v>133</v>
      </c>
    </row>
    <row r="243" spans="6:8" hidden="1" x14ac:dyDescent="0.35">
      <c r="F243" s="19">
        <v>43586</v>
      </c>
      <c r="G243" s="20">
        <v>738</v>
      </c>
      <c r="H243">
        <v>167</v>
      </c>
    </row>
    <row r="244" spans="6:8" hidden="1" x14ac:dyDescent="0.35">
      <c r="F244" s="19">
        <v>43617</v>
      </c>
      <c r="G244" s="20">
        <v>738</v>
      </c>
      <c r="H244">
        <v>167</v>
      </c>
    </row>
    <row r="245" spans="6:8" hidden="1" x14ac:dyDescent="0.35">
      <c r="F245" s="19">
        <v>43647</v>
      </c>
      <c r="G245" s="20">
        <v>738</v>
      </c>
      <c r="H245">
        <v>167</v>
      </c>
    </row>
    <row r="246" spans="6:8" hidden="1" x14ac:dyDescent="0.35">
      <c r="F246" s="19">
        <v>43678</v>
      </c>
      <c r="G246" s="20">
        <v>738</v>
      </c>
      <c r="H246">
        <v>203</v>
      </c>
    </row>
    <row r="247" spans="6:8" hidden="1" x14ac:dyDescent="0.35">
      <c r="F247" s="19">
        <v>43709</v>
      </c>
      <c r="G247" s="20">
        <v>738</v>
      </c>
      <c r="H247">
        <v>203</v>
      </c>
    </row>
    <row r="248" spans="6:8" hidden="1" x14ac:dyDescent="0.35">
      <c r="F248" s="19">
        <v>43739</v>
      </c>
      <c r="G248" s="20">
        <v>738</v>
      </c>
      <c r="H248">
        <v>203</v>
      </c>
    </row>
    <row r="249" spans="6:8" hidden="1" x14ac:dyDescent="0.35">
      <c r="F249" s="19">
        <v>43770</v>
      </c>
      <c r="G249" s="20">
        <v>738</v>
      </c>
      <c r="H249">
        <v>239</v>
      </c>
    </row>
    <row r="250" spans="6:8" hidden="1" x14ac:dyDescent="0.35">
      <c r="F250" s="19">
        <v>43800</v>
      </c>
      <c r="G250" s="20">
        <v>738</v>
      </c>
      <c r="H250">
        <v>239</v>
      </c>
    </row>
    <row r="251" spans="6:8" hidden="1" x14ac:dyDescent="0.35">
      <c r="F251" s="19">
        <v>43831</v>
      </c>
      <c r="G251" s="20">
        <v>738</v>
      </c>
      <c r="H251">
        <v>239</v>
      </c>
    </row>
    <row r="252" spans="6:8" hidden="1" x14ac:dyDescent="0.35">
      <c r="F252" s="19">
        <v>43862</v>
      </c>
      <c r="G252" s="20">
        <v>738</v>
      </c>
      <c r="H252">
        <v>281</v>
      </c>
    </row>
    <row r="253" spans="6:8" hidden="1" x14ac:dyDescent="0.35">
      <c r="F253" s="19">
        <v>43891</v>
      </c>
      <c r="G253" s="20">
        <v>738</v>
      </c>
      <c r="H253">
        <v>281</v>
      </c>
    </row>
    <row r="254" spans="6:8" hidden="1" x14ac:dyDescent="0.35">
      <c r="F254" s="19">
        <v>43922</v>
      </c>
      <c r="G254" s="20">
        <v>738</v>
      </c>
      <c r="H254">
        <v>281</v>
      </c>
    </row>
    <row r="255" spans="6:8" hidden="1" x14ac:dyDescent="0.35">
      <c r="F255" s="19">
        <v>43952</v>
      </c>
      <c r="G255" s="20">
        <v>738</v>
      </c>
      <c r="H255">
        <v>283</v>
      </c>
    </row>
    <row r="256" spans="6:8" hidden="1" x14ac:dyDescent="0.35">
      <c r="F256" s="19">
        <v>43983</v>
      </c>
      <c r="G256" s="20">
        <v>738</v>
      </c>
      <c r="H256">
        <v>283</v>
      </c>
    </row>
    <row r="257" spans="6:8" hidden="1" x14ac:dyDescent="0.35">
      <c r="F257" s="19">
        <v>44013</v>
      </c>
      <c r="G257" s="20">
        <v>738</v>
      </c>
      <c r="H257">
        <v>283</v>
      </c>
    </row>
    <row r="258" spans="6:8" hidden="1" x14ac:dyDescent="0.35">
      <c r="F258" s="19">
        <v>44044</v>
      </c>
      <c r="G258" s="20">
        <v>738</v>
      </c>
      <c r="H258">
        <v>297</v>
      </c>
    </row>
    <row r="259" spans="6:8" hidden="1" x14ac:dyDescent="0.35">
      <c r="F259" s="19">
        <v>44075</v>
      </c>
      <c r="G259" s="20">
        <v>738</v>
      </c>
      <c r="H259">
        <v>297</v>
      </c>
    </row>
    <row r="260" spans="6:8" hidden="1" x14ac:dyDescent="0.35">
      <c r="F260" s="19">
        <v>44105</v>
      </c>
      <c r="G260" s="20">
        <v>738</v>
      </c>
      <c r="H260">
        <v>297</v>
      </c>
    </row>
    <row r="261" spans="6:8" hidden="1" x14ac:dyDescent="0.35">
      <c r="F261" s="19">
        <v>44136</v>
      </c>
      <c r="G261" s="20">
        <v>738</v>
      </c>
      <c r="H261">
        <v>341</v>
      </c>
    </row>
    <row r="262" spans="6:8" hidden="1" x14ac:dyDescent="0.35">
      <c r="F262" s="19">
        <v>44166</v>
      </c>
      <c r="G262" s="20">
        <v>738</v>
      </c>
      <c r="H262">
        <v>341</v>
      </c>
    </row>
    <row r="263" spans="6:8" hidden="1" x14ac:dyDescent="0.35">
      <c r="F263" s="19">
        <v>44197</v>
      </c>
      <c r="G263" s="20">
        <v>738</v>
      </c>
      <c r="H263">
        <v>341</v>
      </c>
    </row>
    <row r="264" spans="6:8" hidden="1" x14ac:dyDescent="0.35">
      <c r="F264" s="19">
        <v>44228</v>
      </c>
      <c r="G264" s="20">
        <v>738</v>
      </c>
      <c r="H264">
        <v>374</v>
      </c>
    </row>
    <row r="265" spans="6:8" hidden="1" x14ac:dyDescent="0.35">
      <c r="F265" s="19">
        <v>44256</v>
      </c>
      <c r="G265" s="20">
        <v>738</v>
      </c>
      <c r="H265">
        <v>374</v>
      </c>
    </row>
    <row r="266" spans="6:8" hidden="1" x14ac:dyDescent="0.35">
      <c r="F266" s="19">
        <v>44287</v>
      </c>
      <c r="G266" s="20">
        <v>738</v>
      </c>
      <c r="H266">
        <v>374</v>
      </c>
    </row>
    <row r="267" spans="6:8" hidden="1" x14ac:dyDescent="0.35">
      <c r="F267" s="19">
        <v>44317</v>
      </c>
      <c r="G267" s="20">
        <v>738</v>
      </c>
      <c r="H267">
        <v>367</v>
      </c>
    </row>
    <row r="268" spans="6:8" hidden="1" x14ac:dyDescent="0.35">
      <c r="F268" s="19">
        <v>44348</v>
      </c>
      <c r="G268" s="20">
        <v>738</v>
      </c>
      <c r="H268">
        <v>367</v>
      </c>
    </row>
    <row r="269" spans="6:8" hidden="1" x14ac:dyDescent="0.35">
      <c r="F269" s="19">
        <v>44378</v>
      </c>
      <c r="G269" s="20">
        <v>738</v>
      </c>
      <c r="H269">
        <v>367</v>
      </c>
    </row>
    <row r="270" spans="6:8" hidden="1" x14ac:dyDescent="0.35">
      <c r="F270" s="19">
        <v>44409</v>
      </c>
      <c r="G270" s="20">
        <v>738</v>
      </c>
      <c r="H270">
        <v>397</v>
      </c>
    </row>
    <row r="271" spans="6:8" hidden="1" x14ac:dyDescent="0.35">
      <c r="F271" s="19">
        <v>44440</v>
      </c>
      <c r="G271" s="20">
        <v>738</v>
      </c>
      <c r="H271">
        <v>397</v>
      </c>
    </row>
    <row r="272" spans="6:8" hidden="1" x14ac:dyDescent="0.35">
      <c r="F272" s="19">
        <v>44470</v>
      </c>
      <c r="G272" s="20">
        <v>738</v>
      </c>
      <c r="H272">
        <v>397</v>
      </c>
    </row>
    <row r="273" spans="6:9" hidden="1" x14ac:dyDescent="0.35">
      <c r="F273" s="19">
        <v>44501</v>
      </c>
      <c r="G273" s="20">
        <v>738</v>
      </c>
      <c r="H273">
        <v>434</v>
      </c>
    </row>
    <row r="274" spans="6:9" hidden="1" x14ac:dyDescent="0.35">
      <c r="F274" s="19">
        <v>44531</v>
      </c>
      <c r="G274" s="20">
        <v>738</v>
      </c>
      <c r="H274">
        <v>434</v>
      </c>
    </row>
    <row r="275" spans="6:9" hidden="1" x14ac:dyDescent="0.35">
      <c r="F275" s="19">
        <v>44562</v>
      </c>
      <c r="G275" s="20">
        <v>738</v>
      </c>
      <c r="H275">
        <v>434</v>
      </c>
    </row>
    <row r="276" spans="6:9" hidden="1" x14ac:dyDescent="0.35">
      <c r="F276" s="19">
        <v>44593</v>
      </c>
      <c r="G276" s="20">
        <v>738</v>
      </c>
      <c r="H276">
        <v>471</v>
      </c>
    </row>
    <row r="277" spans="6:9" hidden="1" x14ac:dyDescent="0.35">
      <c r="F277" s="19">
        <v>44621</v>
      </c>
      <c r="G277" s="20">
        <v>738</v>
      </c>
      <c r="H277">
        <v>471</v>
      </c>
    </row>
    <row r="278" spans="6:9" hidden="1" x14ac:dyDescent="0.35">
      <c r="F278" s="19">
        <v>44652</v>
      </c>
      <c r="G278" s="20">
        <v>738</v>
      </c>
      <c r="H278">
        <v>471</v>
      </c>
    </row>
    <row r="279" spans="6:9" hidden="1" x14ac:dyDescent="0.35">
      <c r="F279" s="19">
        <v>44682</v>
      </c>
      <c r="G279" s="20">
        <v>738</v>
      </c>
      <c r="H279">
        <v>472</v>
      </c>
    </row>
    <row r="280" spans="6:9" hidden="1" x14ac:dyDescent="0.35">
      <c r="F280" s="19">
        <v>44713</v>
      </c>
      <c r="G280" s="20">
        <v>738</v>
      </c>
      <c r="H280">
        <v>472</v>
      </c>
    </row>
    <row r="281" spans="6:9" hidden="1" x14ac:dyDescent="0.35">
      <c r="F281" s="19">
        <v>44743</v>
      </c>
      <c r="G281" s="20">
        <v>738</v>
      </c>
      <c r="H281">
        <v>472</v>
      </c>
    </row>
    <row r="282" spans="6:9" hidden="1" x14ac:dyDescent="0.35">
      <c r="F282" s="19">
        <v>44774</v>
      </c>
      <c r="G282" s="20">
        <v>738</v>
      </c>
      <c r="H282">
        <v>526</v>
      </c>
    </row>
    <row r="283" spans="6:9" hidden="1" x14ac:dyDescent="0.35">
      <c r="F283" s="19">
        <v>44805</v>
      </c>
      <c r="G283" s="20">
        <v>738</v>
      </c>
      <c r="H283">
        <v>526</v>
      </c>
    </row>
    <row r="284" spans="6:9" hidden="1" x14ac:dyDescent="0.35">
      <c r="F284" s="19">
        <v>44835</v>
      </c>
      <c r="G284" s="20">
        <v>738</v>
      </c>
      <c r="H284">
        <v>526</v>
      </c>
    </row>
    <row r="285" spans="6:9" hidden="1" x14ac:dyDescent="0.35">
      <c r="F285" s="19">
        <v>44866</v>
      </c>
      <c r="G285" s="20">
        <v>738</v>
      </c>
      <c r="H285">
        <v>556</v>
      </c>
      <c r="I285">
        <v>7.44</v>
      </c>
    </row>
    <row r="286" spans="6:9" hidden="1" x14ac:dyDescent="0.35">
      <c r="F286" s="19">
        <v>44896</v>
      </c>
      <c r="G286" s="20">
        <v>738</v>
      </c>
      <c r="H286">
        <v>556</v>
      </c>
      <c r="I286">
        <v>7.44</v>
      </c>
    </row>
    <row r="287" spans="6:9" hidden="1" x14ac:dyDescent="0.35">
      <c r="F287" s="19">
        <v>44927</v>
      </c>
      <c r="G287" s="20">
        <v>738</v>
      </c>
      <c r="H287">
        <v>556</v>
      </c>
      <c r="I287">
        <v>7.44</v>
      </c>
    </row>
    <row r="288" spans="6:9" hidden="1" x14ac:dyDescent="0.35">
      <c r="F288" s="19">
        <v>44958</v>
      </c>
      <c r="G288" s="20">
        <v>738</v>
      </c>
      <c r="H288">
        <v>588</v>
      </c>
      <c r="I288">
        <v>9.4</v>
      </c>
    </row>
    <row r="289" spans="6:9" hidden="1" x14ac:dyDescent="0.35">
      <c r="F289" s="19">
        <v>44986</v>
      </c>
      <c r="G289" s="20">
        <v>738</v>
      </c>
      <c r="H289">
        <v>588</v>
      </c>
      <c r="I289">
        <v>9.4</v>
      </c>
    </row>
    <row r="290" spans="6:9" hidden="1" x14ac:dyDescent="0.35">
      <c r="F290" s="19">
        <v>45017</v>
      </c>
      <c r="G290" s="20">
        <v>738</v>
      </c>
      <c r="H290">
        <v>588</v>
      </c>
      <c r="I290">
        <v>9.4</v>
      </c>
    </row>
    <row r="291" spans="6:9" hidden="1" x14ac:dyDescent="0.35">
      <c r="F291" s="19">
        <v>45047</v>
      </c>
      <c r="G291" s="20">
        <v>738</v>
      </c>
      <c r="H291">
        <v>596</v>
      </c>
      <c r="I291">
        <v>9.9</v>
      </c>
    </row>
    <row r="292" spans="6:9" hidden="1" x14ac:dyDescent="0.35">
      <c r="F292" s="19">
        <v>45078</v>
      </c>
      <c r="G292" s="20">
        <v>738</v>
      </c>
      <c r="H292">
        <v>596</v>
      </c>
      <c r="I292">
        <v>9.9</v>
      </c>
    </row>
    <row r="293" spans="6:9" hidden="1" x14ac:dyDescent="0.35">
      <c r="F293" s="19">
        <v>45108</v>
      </c>
      <c r="G293" s="20">
        <v>738</v>
      </c>
      <c r="H293">
        <v>596</v>
      </c>
      <c r="I293">
        <v>9.9</v>
      </c>
    </row>
    <row r="294" spans="6:9" hidden="1" x14ac:dyDescent="0.35">
      <c r="F294" s="19">
        <v>45139</v>
      </c>
      <c r="G294" s="20">
        <v>738</v>
      </c>
      <c r="H294">
        <v>632</v>
      </c>
      <c r="I294">
        <v>12.07</v>
      </c>
    </row>
    <row r="295" spans="6:9" hidden="1" x14ac:dyDescent="0.35">
      <c r="F295" s="19">
        <v>45170</v>
      </c>
      <c r="G295" s="20">
        <v>738</v>
      </c>
      <c r="H295">
        <v>632</v>
      </c>
      <c r="I295">
        <v>12.07</v>
      </c>
    </row>
    <row r="296" spans="6:9" hidden="1" x14ac:dyDescent="0.35">
      <c r="F296" s="19">
        <v>45200</v>
      </c>
      <c r="G296" s="20">
        <v>738</v>
      </c>
      <c r="H296">
        <v>632</v>
      </c>
      <c r="I296">
        <v>12.07</v>
      </c>
    </row>
    <row r="297" spans="6:9" hidden="1" x14ac:dyDescent="0.35">
      <c r="F297" s="19">
        <v>45231</v>
      </c>
      <c r="G297" s="20">
        <v>738</v>
      </c>
      <c r="H297">
        <v>693</v>
      </c>
      <c r="I297">
        <v>15.77</v>
      </c>
    </row>
    <row r="298" spans="6:9" hidden="1" x14ac:dyDescent="0.35">
      <c r="F298" s="19">
        <v>45261</v>
      </c>
      <c r="G298" s="20">
        <v>738</v>
      </c>
      <c r="H298">
        <v>693</v>
      </c>
      <c r="I298">
        <v>15.77</v>
      </c>
    </row>
    <row r="299" spans="6:9" hidden="1" x14ac:dyDescent="0.35">
      <c r="F299" s="19">
        <v>45292</v>
      </c>
      <c r="G299" s="20">
        <v>738</v>
      </c>
      <c r="H299">
        <v>693</v>
      </c>
      <c r="I299">
        <v>15.77</v>
      </c>
    </row>
    <row r="300" spans="6:9" hidden="1" x14ac:dyDescent="0.35">
      <c r="F300" s="19">
        <v>45323</v>
      </c>
      <c r="G300" s="20">
        <v>738</v>
      </c>
      <c r="H300">
        <v>693</v>
      </c>
      <c r="I300">
        <v>15.73</v>
      </c>
    </row>
    <row r="301" spans="6:9" hidden="1" x14ac:dyDescent="0.35">
      <c r="F301" s="19">
        <v>45352</v>
      </c>
      <c r="G301" s="20">
        <v>738</v>
      </c>
      <c r="H301">
        <v>693</v>
      </c>
      <c r="I301">
        <v>15.73</v>
      </c>
    </row>
    <row r="302" spans="6:9" hidden="1" x14ac:dyDescent="0.35">
      <c r="F302" s="19">
        <v>45383</v>
      </c>
      <c r="G302" s="20">
        <v>738</v>
      </c>
      <c r="H302">
        <v>693</v>
      </c>
      <c r="I302">
        <v>15.73</v>
      </c>
    </row>
    <row r="303" spans="6:9" hidden="1" x14ac:dyDescent="0.35">
      <c r="F303" s="19">
        <v>45413</v>
      </c>
      <c r="G303" s="20">
        <v>738</v>
      </c>
      <c r="H303">
        <v>693</v>
      </c>
      <c r="I303">
        <v>15.97</v>
      </c>
    </row>
    <row r="304" spans="6:9" hidden="1" x14ac:dyDescent="0.35">
      <c r="F304" s="19">
        <v>45444</v>
      </c>
      <c r="G304" s="20">
        <v>738</v>
      </c>
      <c r="H304">
        <v>693</v>
      </c>
      <c r="I304">
        <v>15.97</v>
      </c>
    </row>
    <row r="305" spans="6:9" hidden="1" x14ac:dyDescent="0.35">
      <c r="F305" s="19">
        <v>45474</v>
      </c>
      <c r="G305" s="20">
        <v>738</v>
      </c>
      <c r="H305">
        <v>693</v>
      </c>
      <c r="I305">
        <v>15.97</v>
      </c>
    </row>
    <row r="306" spans="6:9" hidden="1" x14ac:dyDescent="0.35">
      <c r="F306" s="19">
        <v>45505</v>
      </c>
      <c r="G306" s="20">
        <v>738</v>
      </c>
      <c r="H306">
        <v>693</v>
      </c>
      <c r="I306">
        <v>17.2</v>
      </c>
    </row>
    <row r="307" spans="6:9" hidden="1" x14ac:dyDescent="0.35">
      <c r="F307" s="19">
        <v>45536</v>
      </c>
      <c r="G307" s="20">
        <v>738</v>
      </c>
      <c r="H307">
        <v>693</v>
      </c>
      <c r="I307">
        <v>17.2</v>
      </c>
    </row>
    <row r="308" spans="6:9" hidden="1" x14ac:dyDescent="0.35">
      <c r="F308" s="19">
        <v>45566</v>
      </c>
      <c r="G308" s="20">
        <v>738</v>
      </c>
      <c r="H308">
        <v>693</v>
      </c>
      <c r="I308">
        <v>17.2</v>
      </c>
    </row>
    <row r="309" spans="6:9" hidden="1" x14ac:dyDescent="0.35">
      <c r="F309" s="19">
        <v>45597</v>
      </c>
      <c r="G309" s="20">
        <v>738</v>
      </c>
      <c r="H309">
        <v>693</v>
      </c>
      <c r="I309">
        <v>19.829999999999998</v>
      </c>
    </row>
    <row r="310" spans="6:9" hidden="1" x14ac:dyDescent="0.35">
      <c r="F310" s="19">
        <v>45627</v>
      </c>
      <c r="G310" s="20">
        <v>738</v>
      </c>
      <c r="H310">
        <v>693</v>
      </c>
      <c r="I310">
        <v>19.829999999999998</v>
      </c>
    </row>
    <row r="311" spans="6:9" hidden="1" x14ac:dyDescent="0.35">
      <c r="F311" s="19">
        <v>45658</v>
      </c>
      <c r="G311" s="20">
        <v>738</v>
      </c>
      <c r="H311">
        <v>693</v>
      </c>
      <c r="I311">
        <v>19.829999999999998</v>
      </c>
    </row>
    <row r="312" spans="6:9" hidden="1" x14ac:dyDescent="0.35">
      <c r="F312" s="19">
        <v>45689</v>
      </c>
      <c r="G312" s="20">
        <v>738</v>
      </c>
      <c r="H312">
        <v>693</v>
      </c>
      <c r="I312">
        <v>21.2</v>
      </c>
    </row>
    <row r="313" spans="6:9" hidden="1" x14ac:dyDescent="0.35">
      <c r="F313" s="19">
        <v>45717</v>
      </c>
      <c r="G313" s="20">
        <v>738</v>
      </c>
      <c r="H313">
        <v>693</v>
      </c>
      <c r="I313">
        <v>21.2</v>
      </c>
    </row>
    <row r="314" spans="6:9" hidden="1" x14ac:dyDescent="0.35">
      <c r="F314" s="19">
        <v>45748</v>
      </c>
      <c r="G314" s="20">
        <v>738</v>
      </c>
      <c r="H314">
        <v>693</v>
      </c>
      <c r="I314">
        <v>21.2</v>
      </c>
    </row>
    <row r="315" spans="6:9" hidden="1" x14ac:dyDescent="0.35">
      <c r="F315" s="19">
        <v>45778</v>
      </c>
      <c r="G315" s="20">
        <v>738</v>
      </c>
      <c r="H315">
        <v>693</v>
      </c>
      <c r="I315">
        <v>21.2</v>
      </c>
    </row>
    <row r="316" spans="6:9" hidden="1" x14ac:dyDescent="0.35">
      <c r="F316" s="19">
        <v>45809</v>
      </c>
      <c r="G316" s="20">
        <v>738</v>
      </c>
      <c r="H316">
        <v>693</v>
      </c>
      <c r="I316">
        <v>21.2</v>
      </c>
    </row>
    <row r="317" spans="6:9" hidden="1" x14ac:dyDescent="0.35">
      <c r="F317" s="19">
        <v>45839</v>
      </c>
      <c r="G317" s="20">
        <v>738</v>
      </c>
      <c r="H317">
        <v>693</v>
      </c>
      <c r="I317">
        <v>21.2</v>
      </c>
    </row>
    <row r="318" spans="6:9" hidden="1" x14ac:dyDescent="0.35">
      <c r="F318" s="19">
        <v>45870</v>
      </c>
      <c r="G318" s="20">
        <v>738</v>
      </c>
      <c r="H318">
        <v>693</v>
      </c>
      <c r="I318">
        <v>21.2</v>
      </c>
    </row>
    <row r="319" spans="6:9" hidden="1" x14ac:dyDescent="0.35">
      <c r="F319" s="19">
        <v>45901</v>
      </c>
      <c r="G319" s="20">
        <v>738</v>
      </c>
      <c r="H319">
        <v>693</v>
      </c>
      <c r="I319">
        <v>21.2</v>
      </c>
    </row>
    <row r="320" spans="6:9" hidden="1" x14ac:dyDescent="0.35">
      <c r="F320" s="19">
        <v>45931</v>
      </c>
      <c r="G320" s="20">
        <v>738</v>
      </c>
      <c r="H320">
        <v>693</v>
      </c>
      <c r="I320">
        <v>21.2</v>
      </c>
    </row>
    <row r="321" spans="6:9" hidden="1" x14ac:dyDescent="0.35">
      <c r="F321" s="19">
        <v>45962</v>
      </c>
      <c r="G321" s="20">
        <v>738</v>
      </c>
      <c r="H321">
        <v>693</v>
      </c>
      <c r="I321">
        <v>21.2</v>
      </c>
    </row>
    <row r="322" spans="6:9" hidden="1" x14ac:dyDescent="0.35">
      <c r="F322" s="19">
        <v>45992</v>
      </c>
      <c r="G322" s="20">
        <v>738</v>
      </c>
      <c r="H322">
        <v>693</v>
      </c>
      <c r="I322">
        <v>21.2</v>
      </c>
    </row>
    <row r="323" spans="6:9" hidden="1" x14ac:dyDescent="0.35">
      <c r="F323" s="19">
        <v>46023</v>
      </c>
      <c r="G323" s="20">
        <v>738</v>
      </c>
      <c r="H323">
        <v>693</v>
      </c>
      <c r="I323">
        <v>21.2</v>
      </c>
    </row>
    <row r="324" spans="6:9" hidden="1" x14ac:dyDescent="0.35">
      <c r="F324" s="19">
        <v>46054</v>
      </c>
      <c r="I324">
        <v>21.2</v>
      </c>
    </row>
    <row r="325" spans="6:9" hidden="1" x14ac:dyDescent="0.35">
      <c r="F325" s="19">
        <v>46082</v>
      </c>
      <c r="I325">
        <v>21.2</v>
      </c>
    </row>
    <row r="326" spans="6:9" hidden="1" x14ac:dyDescent="0.35">
      <c r="F326" s="19">
        <v>46113</v>
      </c>
      <c r="I326">
        <v>21.2</v>
      </c>
    </row>
    <row r="327" spans="6:9" hidden="1" x14ac:dyDescent="0.35">
      <c r="F327" s="19">
        <v>46143</v>
      </c>
      <c r="I327">
        <v>21.2</v>
      </c>
    </row>
    <row r="328" spans="6:9" hidden="1" x14ac:dyDescent="0.35">
      <c r="F328" s="19">
        <v>46174</v>
      </c>
      <c r="I328">
        <v>21.2</v>
      </c>
    </row>
    <row r="329" spans="6:9" hidden="1" x14ac:dyDescent="0.35">
      <c r="F329" s="19">
        <v>46204</v>
      </c>
      <c r="I329">
        <v>21.2</v>
      </c>
    </row>
    <row r="330" spans="6:9" hidden="1" x14ac:dyDescent="0.35">
      <c r="F330" s="19">
        <v>46235</v>
      </c>
      <c r="I330">
        <v>21.2</v>
      </c>
    </row>
    <row r="331" spans="6:9" hidden="1" x14ac:dyDescent="0.35">
      <c r="F331" s="19">
        <v>46266</v>
      </c>
      <c r="I331">
        <v>21.2</v>
      </c>
    </row>
    <row r="332" spans="6:9" hidden="1" x14ac:dyDescent="0.35">
      <c r="F332" s="19">
        <v>46296</v>
      </c>
      <c r="I332">
        <v>21.2</v>
      </c>
    </row>
    <row r="333" spans="6:9" hidden="1" x14ac:dyDescent="0.35">
      <c r="F333" s="19">
        <v>46327</v>
      </c>
      <c r="I333">
        <v>21.2</v>
      </c>
    </row>
    <row r="334" spans="6:9" hidden="1" x14ac:dyDescent="0.35">
      <c r="F334" s="19">
        <v>46357</v>
      </c>
      <c r="I334">
        <v>21.2</v>
      </c>
    </row>
    <row r="335" spans="6:9" hidden="1" x14ac:dyDescent="0.35">
      <c r="F335" s="19">
        <v>46388</v>
      </c>
      <c r="I335">
        <v>21.2</v>
      </c>
    </row>
    <row r="336" spans="6:9" hidden="1" x14ac:dyDescent="0.35">
      <c r="F336" s="19">
        <v>46419</v>
      </c>
      <c r="I336">
        <v>21.2</v>
      </c>
    </row>
    <row r="337" spans="6:9" hidden="1" x14ac:dyDescent="0.35">
      <c r="F337" s="19">
        <v>46447</v>
      </c>
      <c r="I337">
        <v>21.2</v>
      </c>
    </row>
    <row r="338" spans="6:9" hidden="1" x14ac:dyDescent="0.35">
      <c r="F338" s="19">
        <v>46478</v>
      </c>
      <c r="I338">
        <v>21.2</v>
      </c>
    </row>
    <row r="339" spans="6:9" hidden="1" x14ac:dyDescent="0.35">
      <c r="F339" s="19">
        <v>46508</v>
      </c>
      <c r="I339">
        <v>21.2</v>
      </c>
    </row>
    <row r="340" spans="6:9" hidden="1" x14ac:dyDescent="0.35">
      <c r="F340" s="19">
        <v>46539</v>
      </c>
      <c r="I340">
        <v>21.2</v>
      </c>
    </row>
    <row r="341" spans="6:9" hidden="1" x14ac:dyDescent="0.35">
      <c r="F341" s="19">
        <v>46569</v>
      </c>
      <c r="I341">
        <v>21.2</v>
      </c>
    </row>
    <row r="342" spans="6:9" hidden="1" x14ac:dyDescent="0.35">
      <c r="F342" s="19">
        <v>46600</v>
      </c>
      <c r="I342">
        <v>21.2</v>
      </c>
    </row>
    <row r="343" spans="6:9" hidden="1" x14ac:dyDescent="0.35">
      <c r="F343" s="19">
        <v>46631</v>
      </c>
      <c r="I343">
        <v>21.2</v>
      </c>
    </row>
    <row r="344" spans="6:9" hidden="1" x14ac:dyDescent="0.35">
      <c r="F344" s="19">
        <v>46661</v>
      </c>
      <c r="I344">
        <v>21.2</v>
      </c>
    </row>
    <row r="345" spans="6:9" hidden="1" x14ac:dyDescent="0.35">
      <c r="F345" s="19"/>
    </row>
  </sheetData>
  <sheetProtection algorithmName="SHA-512" hashValue="kqVExmjqUYbK+trqX3un9LZlstmW2wLyiPF+AVv4PJft9UEVcr6clF6Y/j5y3aoH5WBhtPVakzsgGtW6gjTaCg==" saltValue="Lb9TfQge3AM0PSOoroTjSA==" spinCount="100000" sheet="1" objects="1" scenarios="1"/>
  <mergeCells count="28">
    <mergeCell ref="F28:J28"/>
    <mergeCell ref="F29:J29"/>
    <mergeCell ref="F30:H30"/>
    <mergeCell ref="I30:J30"/>
    <mergeCell ref="F22:H22"/>
    <mergeCell ref="F23:H23"/>
    <mergeCell ref="F24:H24"/>
    <mergeCell ref="F25:H25"/>
    <mergeCell ref="F26:H26"/>
    <mergeCell ref="F27:H27"/>
    <mergeCell ref="F21:H21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9:H9"/>
    <mergeCell ref="F1:K1"/>
    <mergeCell ref="F5:K5"/>
    <mergeCell ref="F6:H6"/>
    <mergeCell ref="F7:H7"/>
    <mergeCell ref="F8:H8"/>
  </mergeCells>
  <dataValidations count="9">
    <dataValidation allowBlank="1" showErrorMessage="1" sqref="G4"/>
    <dataValidation type="list" allowBlank="1" showInputMessage="1" showErrorMessage="1" sqref="G2">
      <formula1>$F285:$F344</formula1>
    </dataValidation>
    <dataValidation type="list" allowBlank="1" showInputMessage="1" showErrorMessage="1" sqref="G3">
      <formula1>$F$61:$F$91</formula1>
    </dataValidation>
    <dataValidation type="list" allowBlank="1" showInputMessage="1" showErrorMessage="1" sqref="K4">
      <formula1>$H$61:$H$62</formula1>
    </dataValidation>
    <dataValidation type="list" allowBlank="1" showInputMessage="1" showErrorMessage="1" sqref="I4">
      <formula1>$C$61:$C$64</formula1>
    </dataValidation>
    <dataValidation type="list" allowBlank="1" showInputMessage="1" showErrorMessage="1" sqref="I3">
      <formula1>$D$61:$D$62</formula1>
    </dataValidation>
    <dataValidation type="list" allowBlank="1" showInputMessage="1" showErrorMessage="1" sqref="F225">
      <formula1>$F225:$F323</formula1>
    </dataValidation>
    <dataValidation type="whole" allowBlank="1" showInputMessage="1" showErrorMessage="1" sqref="I26">
      <formula1>0</formula1>
      <formula2>999</formula2>
    </dataValidation>
    <dataValidation type="list" allowBlank="1" showInputMessage="1" showErrorMessage="1" sqref="K3">
      <formula1>$I$61:$I$64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Arumugam</dc:creator>
  <cp:lastModifiedBy>Asus</cp:lastModifiedBy>
  <dcterms:created xsi:type="dcterms:W3CDTF">2015-06-05T18:17:20Z</dcterms:created>
  <dcterms:modified xsi:type="dcterms:W3CDTF">2025-03-02T13:40:01Z</dcterms:modified>
</cp:coreProperties>
</file>